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15330" windowHeight="435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доходов'!$A$1:$E$85</definedName>
  </definedNames>
  <calcPr fullCalcOnLoad="1"/>
</workbook>
</file>

<file path=xl/sharedStrings.xml><?xml version="1.0" encoding="utf-8"?>
<sst xmlns="http://schemas.openxmlformats.org/spreadsheetml/2006/main" count="163" uniqueCount="161">
  <si>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</si>
  <si>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</si>
  <si>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</si>
  <si>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</si>
  <si>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</si>
  <si>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</si>
  <si>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</si>
  <si>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</si>
  <si>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</si>
  <si>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</si>
  <si>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</si>
  <si>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</si>
  <si>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</si>
  <si>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</si>
  <si>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</si>
  <si>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</si>
  <si>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</si>
  <si>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</si>
  <si>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</si>
  <si>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</si>
  <si>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</si>
  <si>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</si>
  <si>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</si>
  <si>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</si>
  <si>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</si>
  <si>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</si>
  <si>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</si>
  <si>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</si>
  <si>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</si>
  <si>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</si>
  <si>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</si>
  <si>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</si>
  <si>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</si>
  <si>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(рублей)</t>
  </si>
  <si>
    <t>000 2 00 00000 00 0000 000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</si>
  <si>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</si>
  <si>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</si>
  <si>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</si>
  <si>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</si>
  <si>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</si>
  <si>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</si>
  <si>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</si>
  <si>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</si>
  <si>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000 2 02 15001 04 0000 151</t>
  </si>
  <si>
    <t>000 2 02 30000 00 0000 151</t>
  </si>
  <si>
    <t>000 2 02 30024 04 0000 151</t>
  </si>
  <si>
    <t>000 2 02 30024 04 0001 151</t>
  </si>
  <si>
    <t>000 2 02 30024 04 0002 151</t>
  </si>
  <si>
    <t>000 2 02  15001 00 0000 151</t>
  </si>
  <si>
    <t>000 2 02 35220 04 0000 151</t>
  </si>
  <si>
    <t>000 2 02 30024 04 0003 151</t>
  </si>
  <si>
    <t>000 2 02 30024 04 0004 151</t>
  </si>
  <si>
    <t>000 2 02 30024 04 0005 151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</si>
  <si>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</si>
  <si>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Крымв сфере социальной защиты населения)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</si>
  <si>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</si>
  <si>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</si>
  <si>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000 2 02 39999 04 0000 151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</si>
  <si>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</si>
  <si>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</si>
  <si>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</si>
  <si>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000 2 02 30024 04 0006 151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</si>
  <si>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</si>
  <si>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</si>
  <si>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000 2 02 29999 04 0100 151</t>
  </si>
  <si>
    <t>000 2 02 30024 04 0007 151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</si>
  <si>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</si>
  <si>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000 2 02 30024 04 0008 151</t>
  </si>
  <si>
    <t>Субвенции бюджетам городских округов на выполнение передаваемых полномочий субъектов Российской Федерации (на меры социальной поддержки малообеспеченных граждан, на выплату помощи малообеспеченным семьям)</t>
  </si>
  <si>
    <t>000 2 02 35380 04 0000 151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</si>
  <si>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</si>
  <si>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000 2 02 30024 04 0009 151</t>
  </si>
  <si>
    <t>Субвенции бюджетам городских округов на выполнение передаваемых полномочий субъектов Российской Федерации (на ежемесячную пенсионную выплата за выслугу лет государственным гражданским служащим Республики Крым)</t>
  </si>
  <si>
    <t>000 2 02 30024 04 0010 151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</si>
  <si>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</t>
  </si>
  <si>
    <t>000 2 02 35084 04 0000 151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</si>
  <si>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</si>
  <si>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000 2 02 30024 04 0011 151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</si>
  <si>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лицам, имевшим право на их получение по состоянию на 31 декабря 2014 года)</t>
  </si>
  <si>
    <t>000 2 02 30024 04 0012 151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</si>
  <si>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</si>
  <si>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000 2 02 30024 04 0013 151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</si>
  <si>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</si>
  <si>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000 2 02 30024 04 0014 151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</si>
  <si>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</si>
  <si>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</si>
  <si>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000 2 02 30024 04 0015 151</t>
  </si>
  <si>
    <t>000 2 02 30024 04 0016 151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</si>
  <si>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</si>
  <si>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000 2 02 35280 04 0000 151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</si>
  <si>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</si>
  <si>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000 2 02 35270 04 0000 151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</si>
  <si>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</si>
  <si>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000 2 02 35250 04 0000 151</t>
  </si>
  <si>
    <t>Субвенции бюджетам городских округов на оплату жилищно-коммунальных услуг отдельным категориям граждан</t>
  </si>
  <si>
    <t>000 2 02 35137 04 0000 151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</si>
  <si>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</si>
  <si>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</si>
  <si>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</si>
  <si>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000 1 03 00000 00 0000 000</t>
  </si>
  <si>
    <t>000 2 02 20000 00 0000 151</t>
  </si>
  <si>
    <t>000 2 02 30024 04 0017 151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</si>
  <si>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</si>
  <si>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</si>
  <si>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</si>
  <si>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 xml:space="preserve">Налоги на товары (работы, услуги),  реализуемые на территории Российской Федерации 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</si>
  <si>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</si>
  <si>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000 2 02 30024 04 0019 151</t>
  </si>
  <si>
    <t>000 2 02 35082 04 0000 151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</si>
  <si>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</si>
  <si>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</si>
  <si>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000 2 02 35485 04 0000 151</t>
  </si>
  <si>
    <t>000 2 02 29999 04 0101 151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</si>
  <si>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</si>
  <si>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000 2 02 25519 04 0000 151</t>
  </si>
  <si>
    <t>Субсидия бюджетам городских округов на поддержку отрасли культуры</t>
  </si>
  <si>
    <t>000 2 02 29999 04 0102 151</t>
  </si>
  <si>
    <t>Прочие субсидии бюджетам городских округов (на обустройство детских игровых площадок)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</si>
  <si>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</si>
  <si>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</si>
  <si>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</si>
  <si>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</si>
  <si>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000 2 02 30024 04 0020 151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</si>
  <si>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отлову и содержанию безнадзорных животных)</t>
  </si>
  <si>
    <t>000 2 02 29999 04 0000 151</t>
  </si>
  <si>
    <t xml:space="preserve">Прочие субсидии бюджетам городских округов </t>
  </si>
  <si>
    <t>000 2 02 20051 04 0000 151</t>
  </si>
  <si>
    <t xml:space="preserve">Субсидии бюджетам городских округов на реализацию федеральных целевых программ 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</si>
  <si>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</si>
  <si>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000 2 02 20041 04 0000 151</t>
  </si>
  <si>
    <t>Прочие субсидии бюджетам городских округов (на обустройство спортивных площадок для выполнения нормативов комплекса ГТО)</t>
  </si>
  <si>
    <t>000 2 02 29999 04 0103 151</t>
  </si>
  <si>
    <t>000 2 02 25027 04 0000 151</t>
  </si>
  <si>
    <r>
      <t>Субсидии бюджетам городских округов на реализацию мероприятий государственной программы Российской Федерации "Доступная среда" на 2011 - 2020 годы</t>
    </r>
    <r>
      <rPr>
        <b/>
        <i/>
        <sz val="14"/>
        <rFont val="Times New Roman"/>
        <family val="1"/>
      </rPr>
      <t xml:space="preserve"> </t>
    </r>
  </si>
  <si>
    <t>000 2 02 29999 04 0104 151</t>
  </si>
  <si>
    <t>Прочие субсидии бюджетам городских округов (на мероприятия, связанные со сносом самовольных построек)</t>
  </si>
  <si>
    <t>000 1 17 05040 04 0000 180</t>
  </si>
  <si>
    <t xml:space="preserve">Прочие неналоговые доходы бюджетов городских округов </t>
  </si>
  <si>
    <t>000 2 02 25517 04 0000 151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</si>
  <si>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</si>
  <si>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</si>
  <si>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</si>
  <si>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Утверждено</t>
  </si>
  <si>
    <t>Исполнено</t>
  </si>
  <si>
    <t>Процент исполнения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</si>
  <si>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2017 год"</t>
  </si>
  <si>
    <t>000 1 17 01040 04 0000 000</t>
  </si>
  <si>
    <t>Невыясненные поступления, зачисляемые в бюджеты городских округов</t>
  </si>
  <si>
    <t>Доходы бюджета городского округа Евпатория Республики Крым  по кодам классификации доходов бюджетов за 2017 год</t>
  </si>
  <si>
    <t>000 1 13 02994 04 0000 130</t>
  </si>
  <si>
    <t>Прочие доходы от компенсации затрат бюджетов городских округов</t>
  </si>
  <si>
    <t>Возврат остатков субсидий на реализацию мероприятий федеральной целевой программы "Социально-экономическое развитие Республики Крым и г. Севастополя до 2020 года" из бюджетов городских округов</t>
  </si>
  <si>
    <t>000 2 19 25188 04 0000 151</t>
  </si>
  <si>
    <t>000 2 19 60010 04 0000 151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</si>
  <si>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</si>
  <si>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</si>
  <si>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000 2 18 040000 4 0000 180</t>
  </si>
  <si>
    <t>Доходы бюджетов городских округов от возврата бюджетными учреждениями остатков субсидий прошлых лет</t>
  </si>
  <si>
    <t>000 2 18 040100 4 0000 180</t>
  </si>
  <si>
    <t>Приложение № 1</t>
  </si>
  <si>
    <t>от 25.05.2018 № 1-74/3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</si>
</sst>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" fontId="7" fillId="32" borderId="10" xfId="0" applyNumberFormat="1" applyFont="1" applyFill="1" applyBorder="1" applyAlignment="1">
      <alignment horizontal="center" wrapText="1"/>
    </xf>
    <xf numFmtId="0" fontId="8" fillId="32" borderId="0" xfId="0" applyFont="1" applyFill="1" applyAlignment="1">
      <alignment/>
    </xf>
    <xf numFmtId="0" fontId="6" fillId="32" borderId="10" xfId="53" applyNumberFormat="1" applyFont="1" applyFill="1" applyBorder="1" applyAlignment="1" applyProtection="1">
      <alignment horizontal="center" vertical="center" wrapText="1"/>
      <protection hidden="1"/>
    </xf>
    <xf numFmtId="172" fontId="6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4" fontId="6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wrapText="1"/>
    </xf>
    <xf numFmtId="4" fontId="7" fillId="32" borderId="10" xfId="0" applyNumberFormat="1" applyFont="1" applyFill="1" applyBorder="1" applyAlignment="1">
      <alignment horizontal="center"/>
    </xf>
    <xf numFmtId="4" fontId="6" fillId="32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45" fillId="32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0" fontId="45" fillId="32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2" fontId="6" fillId="32" borderId="10" xfId="0" applyNumberFormat="1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view="pageBreakPreview" zoomScale="6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I3" sqref="I3"/>
    </sheetView>
  </sheetViews>
  <sheetFormatPr defaultColWidth="9.00390625" defaultRowHeight="12.75"/>
  <cols>
    <col min="1" max="1" width="35.25390625" style="6" customWidth="1"/>
    <col min="2" max="2" width="82.75390625" style="6" customWidth="1"/>
    <col min="3" max="3" width="22.875" style="6" customWidth="1"/>
    <col min="4" max="4" width="24.125" style="1" customWidth="1"/>
    <col min="5" max="5" width="17.375" style="1" customWidth="1"/>
    <col min="6" max="9" width="9.125" style="1" customWidth="1"/>
    <col min="10" max="10" width="8.125" style="1" customWidth="1"/>
    <col min="11" max="16384" width="9.125" style="1" customWidth="1"/>
  </cols>
  <sheetData>
    <row r="1" spans="1:5" ht="38.25" customHeight="1">
      <c r="A1" s="4"/>
      <c r="B1" s="3"/>
      <c r="C1" s="44" t="s">
        <v>159</v>
      </c>
      <c r="D1" s="44"/>
      <c r="E1" s="44"/>
    </row>
    <row r="2" spans="1:5" ht="62.25" customHeight="1">
      <c r="A2" s="3"/>
      <c r="B2" s="3"/>
      <c r="C2" s="45" t="s">
        <v>145</v>
      </c>
      <c r="D2" s="45"/>
      <c r="E2" s="45"/>
    </row>
    <row r="3" spans="1:5" ht="27.75" customHeight="1">
      <c r="A3" s="3"/>
      <c r="B3" s="3"/>
      <c r="C3" s="46" t="s">
        <v>160</v>
      </c>
      <c r="D3" s="46"/>
      <c r="E3" s="46"/>
    </row>
    <row r="4" spans="1:3" ht="18.75" customHeight="1">
      <c r="A4" s="3"/>
      <c r="B4" s="3"/>
      <c r="C4" s="7"/>
    </row>
    <row r="5" spans="1:5" ht="42.75" customHeight="1">
      <c r="A5" s="43" t="s">
        <v>148</v>
      </c>
      <c r="B5" s="43"/>
      <c r="C5" s="43"/>
      <c r="D5" s="43"/>
      <c r="E5" s="43"/>
    </row>
    <row r="6" spans="1:3" ht="18.75">
      <c r="A6" s="4"/>
      <c r="B6" s="8"/>
      <c r="C6" s="8" t="s">
        <v>33</v>
      </c>
    </row>
    <row r="7" spans="1:5" ht="36" customHeight="1">
      <c r="A7" s="20" t="s">
        <v>1</v>
      </c>
      <c r="B7" s="20" t="s">
        <v>2</v>
      </c>
      <c r="C7" s="18" t="s">
        <v>142</v>
      </c>
      <c r="D7" s="18" t="s">
        <v>143</v>
      </c>
      <c r="E7" s="19" t="s">
        <v>144</v>
      </c>
    </row>
    <row r="8" spans="1:5" ht="18.75">
      <c r="A8" s="21">
        <v>1</v>
      </c>
      <c r="B8" s="21">
        <v>2</v>
      </c>
      <c r="C8" s="21">
        <v>3</v>
      </c>
      <c r="D8" s="22">
        <v>4</v>
      </c>
      <c r="E8" s="22">
        <v>5</v>
      </c>
    </row>
    <row r="9" spans="1:5" ht="26.25" customHeight="1">
      <c r="A9" s="20" t="s">
        <v>3</v>
      </c>
      <c r="B9" s="20" t="s">
        <v>4</v>
      </c>
      <c r="C9" s="23">
        <f>C10+C11+C12+C13+C14+C15+C16+C17+C18+C19+C20+C21+C22+C23+C24+C25+C27+C26</f>
        <v>843440720.0799999</v>
      </c>
      <c r="D9" s="23">
        <f>D10+D11+D12+D13+D14+D15+D16+D17+D18+D19+D20+D21+D22+D23+D24+D25+D27+D26</f>
        <v>920139860.2300001</v>
      </c>
      <c r="E9" s="39">
        <f>D9/C9*100</f>
        <v>109.0936017581325</v>
      </c>
    </row>
    <row r="10" spans="1:5" ht="24" customHeight="1">
      <c r="A10" s="21" t="s">
        <v>5</v>
      </c>
      <c r="B10" s="25" t="s">
        <v>6</v>
      </c>
      <c r="C10" s="16">
        <v>318664592</v>
      </c>
      <c r="D10" s="26">
        <v>311703497.69</v>
      </c>
      <c r="E10" s="29">
        <f aca="true" t="shared" si="0" ref="E10:E74">D10/C10*100</f>
        <v>97.81554195704302</v>
      </c>
    </row>
    <row r="11" spans="1:5" ht="38.25" customHeight="1">
      <c r="A11" s="24" t="s">
        <v>99</v>
      </c>
      <c r="B11" s="25" t="s">
        <v>105</v>
      </c>
      <c r="C11" s="26">
        <v>4284324.08</v>
      </c>
      <c r="D11" s="26">
        <v>4354791.41</v>
      </c>
      <c r="E11" s="29">
        <f t="shared" si="0"/>
        <v>101.64477123308562</v>
      </c>
    </row>
    <row r="12" spans="1:5" ht="25.5" customHeight="1">
      <c r="A12" s="21" t="s">
        <v>7</v>
      </c>
      <c r="B12" s="25" t="s">
        <v>8</v>
      </c>
      <c r="C12" s="16">
        <v>43500000</v>
      </c>
      <c r="D12" s="26">
        <v>44705411.49</v>
      </c>
      <c r="E12" s="29">
        <f t="shared" si="0"/>
        <v>102.77106089655173</v>
      </c>
    </row>
    <row r="13" spans="1:5" ht="25.5" customHeight="1">
      <c r="A13" s="30" t="s">
        <v>40</v>
      </c>
      <c r="B13" s="25" t="s">
        <v>39</v>
      </c>
      <c r="C13" s="16">
        <v>168000</v>
      </c>
      <c r="D13" s="26">
        <v>168208.16</v>
      </c>
      <c r="E13" s="29">
        <f t="shared" si="0"/>
        <v>100.12390476190475</v>
      </c>
    </row>
    <row r="14" spans="1:5" ht="40.5" customHeight="1">
      <c r="A14" s="21" t="s">
        <v>9</v>
      </c>
      <c r="B14" s="25" t="s">
        <v>10</v>
      </c>
      <c r="C14" s="16">
        <v>11000000</v>
      </c>
      <c r="D14" s="26">
        <v>11044617.24</v>
      </c>
      <c r="E14" s="29">
        <f t="shared" si="0"/>
        <v>100.40561127272727</v>
      </c>
    </row>
    <row r="15" spans="1:5" ht="21" customHeight="1">
      <c r="A15" s="21" t="s">
        <v>11</v>
      </c>
      <c r="B15" s="25" t="s">
        <v>12</v>
      </c>
      <c r="C15" s="16">
        <v>34600000</v>
      </c>
      <c r="D15" s="26">
        <v>37256284.1</v>
      </c>
      <c r="E15" s="29">
        <f t="shared" si="0"/>
        <v>107.67712167630059</v>
      </c>
    </row>
    <row r="16" spans="1:5" ht="24.75" customHeight="1">
      <c r="A16" s="21" t="s">
        <v>13</v>
      </c>
      <c r="B16" s="25" t="s">
        <v>14</v>
      </c>
      <c r="C16" s="16">
        <v>9400000</v>
      </c>
      <c r="D16" s="26">
        <v>13154321.89</v>
      </c>
      <c r="E16" s="29">
        <f t="shared" si="0"/>
        <v>139.9395945744681</v>
      </c>
    </row>
    <row r="17" spans="1:5" ht="76.5" customHeight="1">
      <c r="A17" s="21" t="s">
        <v>15</v>
      </c>
      <c r="B17" s="25" t="s">
        <v>16</v>
      </c>
      <c r="C17" s="16">
        <v>236889173</v>
      </c>
      <c r="D17" s="26">
        <v>240187945.78</v>
      </c>
      <c r="E17" s="29">
        <f t="shared" si="0"/>
        <v>101.3925384339959</v>
      </c>
    </row>
    <row r="18" spans="1:5" ht="81.75" customHeight="1">
      <c r="A18" s="30" t="s">
        <v>42</v>
      </c>
      <c r="B18" s="25" t="s">
        <v>41</v>
      </c>
      <c r="C18" s="16">
        <v>384257</v>
      </c>
      <c r="D18" s="26">
        <v>391831.95</v>
      </c>
      <c r="E18" s="29">
        <f t="shared" si="0"/>
        <v>101.971323879591</v>
      </c>
    </row>
    <row r="19" spans="1:5" ht="44.25" customHeight="1">
      <c r="A19" s="21" t="s">
        <v>17</v>
      </c>
      <c r="B19" s="25" t="s">
        <v>18</v>
      </c>
      <c r="C19" s="16">
        <v>19399600</v>
      </c>
      <c r="D19" s="26">
        <v>19992221.02</v>
      </c>
      <c r="E19" s="29">
        <f t="shared" si="0"/>
        <v>103.05481051155694</v>
      </c>
    </row>
    <row r="20" spans="1:5" ht="61.5" customHeight="1">
      <c r="A20" s="21" t="s">
        <v>19</v>
      </c>
      <c r="B20" s="25" t="s">
        <v>20</v>
      </c>
      <c r="C20" s="16">
        <v>3009137</v>
      </c>
      <c r="D20" s="26">
        <v>3009185.02</v>
      </c>
      <c r="E20" s="29">
        <f t="shared" si="0"/>
        <v>100.0015958063724</v>
      </c>
    </row>
    <row r="21" spans="1:5" ht="96" customHeight="1">
      <c r="A21" s="21" t="s">
        <v>21</v>
      </c>
      <c r="B21" s="25" t="s">
        <v>22</v>
      </c>
      <c r="C21" s="16">
        <v>16413389</v>
      </c>
      <c r="D21" s="26">
        <v>17729308.71</v>
      </c>
      <c r="E21" s="29">
        <f t="shared" si="0"/>
        <v>108.0173552823247</v>
      </c>
    </row>
    <row r="22" spans="1:5" ht="26.25" customHeight="1">
      <c r="A22" s="21" t="s">
        <v>23</v>
      </c>
      <c r="B22" s="25" t="s">
        <v>24</v>
      </c>
      <c r="C22" s="16">
        <v>3680000</v>
      </c>
      <c r="D22" s="26">
        <v>3692777.29</v>
      </c>
      <c r="E22" s="29">
        <f t="shared" si="0"/>
        <v>100.34720896739131</v>
      </c>
    </row>
    <row r="23" spans="1:5" ht="26.25" customHeight="1">
      <c r="A23" s="21" t="s">
        <v>149</v>
      </c>
      <c r="B23" s="25" t="s">
        <v>150</v>
      </c>
      <c r="C23" s="16">
        <v>0</v>
      </c>
      <c r="D23" s="26">
        <v>69300067.91</v>
      </c>
      <c r="E23" s="29"/>
    </row>
    <row r="24" spans="1:5" ht="24.75" customHeight="1">
      <c r="A24" s="21" t="s">
        <v>25</v>
      </c>
      <c r="B24" s="25" t="s">
        <v>26</v>
      </c>
      <c r="C24" s="16">
        <v>132899528</v>
      </c>
      <c r="D24" s="26">
        <v>132150301.84</v>
      </c>
      <c r="E24" s="29">
        <f t="shared" si="0"/>
        <v>99.43624618441082</v>
      </c>
    </row>
    <row r="25" spans="1:5" ht="24.75" customHeight="1">
      <c r="A25" s="21" t="s">
        <v>37</v>
      </c>
      <c r="B25" s="25" t="s">
        <v>38</v>
      </c>
      <c r="C25" s="16">
        <v>8611153</v>
      </c>
      <c r="D25" s="26">
        <v>10723830.41</v>
      </c>
      <c r="E25" s="29">
        <f t="shared" si="0"/>
        <v>124.53419896267086</v>
      </c>
    </row>
    <row r="26" spans="1:5" ht="39" customHeight="1">
      <c r="A26" s="9" t="s">
        <v>146</v>
      </c>
      <c r="B26" s="33" t="s">
        <v>147</v>
      </c>
      <c r="C26" s="16"/>
      <c r="D26" s="26">
        <v>-7601.25</v>
      </c>
      <c r="E26" s="29"/>
    </row>
    <row r="27" spans="1:5" ht="24.75" customHeight="1">
      <c r="A27" s="21" t="s">
        <v>136</v>
      </c>
      <c r="B27" s="25" t="s">
        <v>137</v>
      </c>
      <c r="C27" s="16">
        <v>537567</v>
      </c>
      <c r="D27" s="26">
        <v>582859.57</v>
      </c>
      <c r="E27" s="29">
        <f t="shared" si="0"/>
        <v>108.425474405981</v>
      </c>
    </row>
    <row r="28" spans="1:5" ht="21.75" customHeight="1">
      <c r="A28" s="20" t="s">
        <v>34</v>
      </c>
      <c r="B28" s="34" t="s">
        <v>27</v>
      </c>
      <c r="C28" s="27">
        <f>C29+C46+C31+C81+C82</f>
        <v>2333693444.73</v>
      </c>
      <c r="D28" s="27">
        <f>D29+D46+D31+D81+D82</f>
        <v>2162113116.4800005</v>
      </c>
      <c r="E28" s="39">
        <f t="shared" si="0"/>
        <v>92.64769206780495</v>
      </c>
    </row>
    <row r="29" spans="1:5" s="2" customFormat="1" ht="27" customHeight="1">
      <c r="A29" s="31" t="s">
        <v>48</v>
      </c>
      <c r="B29" s="35" t="s">
        <v>28</v>
      </c>
      <c r="C29" s="28">
        <f>C30</f>
        <v>33319072</v>
      </c>
      <c r="D29" s="28">
        <f>D30</f>
        <v>33319072</v>
      </c>
      <c r="E29" s="40">
        <f t="shared" si="0"/>
        <v>100</v>
      </c>
    </row>
    <row r="30" spans="1:5" ht="39" customHeight="1">
      <c r="A30" s="30" t="s">
        <v>43</v>
      </c>
      <c r="B30" s="25" t="s">
        <v>29</v>
      </c>
      <c r="C30" s="26">
        <v>33319072</v>
      </c>
      <c r="D30" s="26">
        <v>33319072</v>
      </c>
      <c r="E30" s="29">
        <f t="shared" si="0"/>
        <v>100</v>
      </c>
    </row>
    <row r="31" spans="1:5" s="12" customFormat="1" ht="39" customHeight="1">
      <c r="A31" s="31" t="s">
        <v>100</v>
      </c>
      <c r="B31" s="35" t="s">
        <v>36</v>
      </c>
      <c r="C31" s="28">
        <f>C32+C33+C34+C37+C38+C39+C35+C36</f>
        <v>799802456.0899999</v>
      </c>
      <c r="D31" s="28">
        <f>D32+D33+D34+D37+D38+D39+D35+D36</f>
        <v>766887598.66</v>
      </c>
      <c r="E31" s="40">
        <f t="shared" si="0"/>
        <v>95.88462661256243</v>
      </c>
    </row>
    <row r="32" spans="1:5" s="12" customFormat="1" ht="81" customHeight="1">
      <c r="A32" s="30" t="s">
        <v>129</v>
      </c>
      <c r="B32" s="25" t="s">
        <v>128</v>
      </c>
      <c r="C32" s="26">
        <v>86805064.17</v>
      </c>
      <c r="D32" s="26">
        <v>74553464.17</v>
      </c>
      <c r="E32" s="29">
        <f t="shared" si="0"/>
        <v>85.88607690444611</v>
      </c>
    </row>
    <row r="33" spans="1:5" s="12" customFormat="1" ht="40.5" customHeight="1">
      <c r="A33" s="30" t="s">
        <v>126</v>
      </c>
      <c r="B33" s="25" t="s">
        <v>127</v>
      </c>
      <c r="C33" s="26">
        <v>47211685.95</v>
      </c>
      <c r="D33" s="26">
        <v>33552456.92</v>
      </c>
      <c r="E33" s="29">
        <f t="shared" si="0"/>
        <v>71.06811850679101</v>
      </c>
    </row>
    <row r="34" spans="1:5" s="12" customFormat="1" ht="42" customHeight="1">
      <c r="A34" s="30" t="s">
        <v>118</v>
      </c>
      <c r="B34" s="25" t="s">
        <v>119</v>
      </c>
      <c r="C34" s="26">
        <v>574562544.64</v>
      </c>
      <c r="D34" s="26">
        <v>568958516.76</v>
      </c>
      <c r="E34" s="29">
        <f t="shared" si="0"/>
        <v>99.02464441299227</v>
      </c>
    </row>
    <row r="35" spans="1:5" s="12" customFormat="1" ht="60.75" customHeight="1">
      <c r="A35" s="30" t="s">
        <v>132</v>
      </c>
      <c r="B35" s="25" t="s">
        <v>133</v>
      </c>
      <c r="C35" s="26">
        <v>1426600</v>
      </c>
      <c r="D35" s="26">
        <v>1426600</v>
      </c>
      <c r="E35" s="29">
        <f t="shared" si="0"/>
        <v>100</v>
      </c>
    </row>
    <row r="36" spans="1:5" s="12" customFormat="1" ht="41.25" customHeight="1">
      <c r="A36" s="30" t="s">
        <v>138</v>
      </c>
      <c r="B36" s="25" t="s">
        <v>139</v>
      </c>
      <c r="C36" s="26">
        <v>510746.41</v>
      </c>
      <c r="D36" s="26">
        <v>510746.41</v>
      </c>
      <c r="E36" s="29">
        <f t="shared" si="0"/>
        <v>100</v>
      </c>
    </row>
    <row r="37" spans="1:5" s="12" customFormat="1" ht="30.75" customHeight="1">
      <c r="A37" s="30" t="s">
        <v>114</v>
      </c>
      <c r="B37" s="25" t="s">
        <v>115</v>
      </c>
      <c r="C37" s="26">
        <v>90000</v>
      </c>
      <c r="D37" s="26">
        <v>90000</v>
      </c>
      <c r="E37" s="29">
        <f t="shared" si="0"/>
        <v>100</v>
      </c>
    </row>
    <row r="38" spans="1:5" s="12" customFormat="1" ht="54" customHeight="1">
      <c r="A38" s="30" t="s">
        <v>120</v>
      </c>
      <c r="B38" s="25" t="s">
        <v>121</v>
      </c>
      <c r="C38" s="26">
        <v>23402682</v>
      </c>
      <c r="D38" s="26">
        <v>23402682</v>
      </c>
      <c r="E38" s="29">
        <f t="shared" si="0"/>
        <v>100</v>
      </c>
    </row>
    <row r="39" spans="1:5" s="17" customFormat="1" ht="31.5" customHeight="1">
      <c r="A39" s="31" t="s">
        <v>124</v>
      </c>
      <c r="B39" s="35" t="s">
        <v>125</v>
      </c>
      <c r="C39" s="28">
        <f>C40+C41+C42+C43+C44+C45</f>
        <v>65793132.92</v>
      </c>
      <c r="D39" s="28">
        <f>D40+D41+D42+D43+D44+D45</f>
        <v>64393132.400000006</v>
      </c>
      <c r="E39" s="40">
        <f t="shared" si="0"/>
        <v>97.87211756323825</v>
      </c>
    </row>
    <row r="40" spans="1:5" s="17" customFormat="1" ht="31.5" customHeight="1">
      <c r="A40" s="30" t="s">
        <v>124</v>
      </c>
      <c r="B40" s="25" t="s">
        <v>125</v>
      </c>
      <c r="C40" s="26">
        <v>194190</v>
      </c>
      <c r="D40" s="26">
        <v>194190</v>
      </c>
      <c r="E40" s="29">
        <f t="shared" si="0"/>
        <v>100</v>
      </c>
    </row>
    <row r="41" spans="1:5" s="12" customFormat="1" ht="81" customHeight="1">
      <c r="A41" s="30" t="s">
        <v>64</v>
      </c>
      <c r="B41" s="25" t="s">
        <v>35</v>
      </c>
      <c r="C41" s="26">
        <v>24776675</v>
      </c>
      <c r="D41" s="26">
        <v>24776675</v>
      </c>
      <c r="E41" s="29">
        <f t="shared" si="0"/>
        <v>100</v>
      </c>
    </row>
    <row r="42" spans="1:5" s="12" customFormat="1" ht="96" customHeight="1">
      <c r="A42" s="30" t="s">
        <v>112</v>
      </c>
      <c r="B42" s="25" t="s">
        <v>113</v>
      </c>
      <c r="C42" s="26">
        <v>21032000</v>
      </c>
      <c r="D42" s="26">
        <v>19631999.48</v>
      </c>
      <c r="E42" s="29">
        <f t="shared" si="0"/>
        <v>93.34347413465196</v>
      </c>
    </row>
    <row r="43" spans="1:5" s="12" customFormat="1" ht="39" customHeight="1">
      <c r="A43" s="30" t="s">
        <v>116</v>
      </c>
      <c r="B43" s="25" t="s">
        <v>117</v>
      </c>
      <c r="C43" s="26">
        <v>2656800.72</v>
      </c>
      <c r="D43" s="26">
        <v>2656800.72</v>
      </c>
      <c r="E43" s="29">
        <f t="shared" si="0"/>
        <v>100</v>
      </c>
    </row>
    <row r="44" spans="1:5" s="12" customFormat="1" ht="44.25" customHeight="1">
      <c r="A44" s="30" t="s">
        <v>131</v>
      </c>
      <c r="B44" s="25" t="s">
        <v>130</v>
      </c>
      <c r="C44" s="26">
        <v>4300947.2</v>
      </c>
      <c r="D44" s="26">
        <v>4300947.2</v>
      </c>
      <c r="E44" s="29">
        <f t="shared" si="0"/>
        <v>100</v>
      </c>
    </row>
    <row r="45" spans="1:5" s="12" customFormat="1" ht="41.25" customHeight="1">
      <c r="A45" s="30" t="s">
        <v>134</v>
      </c>
      <c r="B45" s="25" t="s">
        <v>135</v>
      </c>
      <c r="C45" s="26">
        <v>12832520</v>
      </c>
      <c r="D45" s="26">
        <v>12832520</v>
      </c>
      <c r="E45" s="29">
        <f t="shared" si="0"/>
        <v>100</v>
      </c>
    </row>
    <row r="46" spans="1:5" s="10" customFormat="1" ht="40.5" customHeight="1">
      <c r="A46" s="31" t="s">
        <v>44</v>
      </c>
      <c r="B46" s="35" t="s">
        <v>30</v>
      </c>
      <c r="C46" s="28">
        <f>C47+C68+C69+C70+C71+C72+C73+C74+C75+C76+C77+C78+C79+C80</f>
        <v>1500571916.64</v>
      </c>
      <c r="D46" s="28">
        <f>D47+D68+D69+D70+D71+D72+D73+D74+D75+D76+D77+D78+D79+D80</f>
        <v>1499886052.2700002</v>
      </c>
      <c r="E46" s="40">
        <f t="shared" si="0"/>
        <v>99.95429313567752</v>
      </c>
    </row>
    <row r="47" spans="1:5" s="11" customFormat="1" ht="40.5" customHeight="1">
      <c r="A47" s="31" t="s">
        <v>45</v>
      </c>
      <c r="B47" s="35" t="s">
        <v>0</v>
      </c>
      <c r="C47" s="28">
        <f>SUM(C48:C67)</f>
        <v>1317704292</v>
      </c>
      <c r="D47" s="28">
        <f>SUM(D48:D67)</f>
        <v>1317296255.92</v>
      </c>
      <c r="E47" s="40">
        <f t="shared" si="0"/>
        <v>99.96903432109335</v>
      </c>
    </row>
    <row r="48" spans="1:5" s="11" customFormat="1" ht="97.5" customHeight="1">
      <c r="A48" s="30" t="s">
        <v>46</v>
      </c>
      <c r="B48" s="25" t="s">
        <v>53</v>
      </c>
      <c r="C48" s="26">
        <v>179732</v>
      </c>
      <c r="D48" s="26">
        <v>179732</v>
      </c>
      <c r="E48" s="29">
        <f t="shared" si="0"/>
        <v>100</v>
      </c>
    </row>
    <row r="49" spans="1:5" s="11" customFormat="1" ht="96" customHeight="1">
      <c r="A49" s="30" t="s">
        <v>47</v>
      </c>
      <c r="B49" s="25" t="s">
        <v>55</v>
      </c>
      <c r="C49" s="26">
        <v>863466</v>
      </c>
      <c r="D49" s="26">
        <v>863466</v>
      </c>
      <c r="E49" s="29">
        <f t="shared" si="0"/>
        <v>100</v>
      </c>
    </row>
    <row r="50" spans="1:5" s="11" customFormat="1" ht="99.75" customHeight="1">
      <c r="A50" s="30" t="s">
        <v>50</v>
      </c>
      <c r="B50" s="25" t="s">
        <v>54</v>
      </c>
      <c r="C50" s="26">
        <v>29358555</v>
      </c>
      <c r="D50" s="26">
        <v>29306706</v>
      </c>
      <c r="E50" s="29">
        <f t="shared" si="0"/>
        <v>99.82339389660015</v>
      </c>
    </row>
    <row r="51" spans="1:5" s="11" customFormat="1" ht="117" customHeight="1">
      <c r="A51" s="30" t="s">
        <v>51</v>
      </c>
      <c r="B51" s="25" t="s">
        <v>62</v>
      </c>
      <c r="C51" s="26">
        <v>27804</v>
      </c>
      <c r="D51" s="26">
        <v>27804</v>
      </c>
      <c r="E51" s="29">
        <f t="shared" si="0"/>
        <v>100</v>
      </c>
    </row>
    <row r="52" spans="1:5" s="11" customFormat="1" ht="97.5" customHeight="1">
      <c r="A52" s="30" t="s">
        <v>52</v>
      </c>
      <c r="B52" s="25" t="s">
        <v>56</v>
      </c>
      <c r="C52" s="26">
        <v>3453948</v>
      </c>
      <c r="D52" s="26">
        <v>3453948</v>
      </c>
      <c r="E52" s="29">
        <f t="shared" si="0"/>
        <v>100</v>
      </c>
    </row>
    <row r="53" spans="1:5" s="11" customFormat="1" ht="99" customHeight="1">
      <c r="A53" s="30" t="s">
        <v>61</v>
      </c>
      <c r="B53" s="25" t="s">
        <v>63</v>
      </c>
      <c r="C53" s="26">
        <v>43189715</v>
      </c>
      <c r="D53" s="26">
        <v>43149182</v>
      </c>
      <c r="E53" s="29">
        <f t="shared" si="0"/>
        <v>99.90615126772659</v>
      </c>
    </row>
    <row r="54" spans="1:5" s="11" customFormat="1" ht="82.5" customHeight="1">
      <c r="A54" s="30" t="s">
        <v>65</v>
      </c>
      <c r="B54" s="25" t="s">
        <v>66</v>
      </c>
      <c r="C54" s="26">
        <v>12941135</v>
      </c>
      <c r="D54" s="26">
        <v>12941135</v>
      </c>
      <c r="E54" s="29">
        <f t="shared" si="0"/>
        <v>100</v>
      </c>
    </row>
    <row r="55" spans="1:5" s="11" customFormat="1" ht="77.25" customHeight="1">
      <c r="A55" s="30" t="s">
        <v>67</v>
      </c>
      <c r="B55" s="25" t="s">
        <v>68</v>
      </c>
      <c r="C55" s="26">
        <v>15271154</v>
      </c>
      <c r="D55" s="26">
        <v>15271154</v>
      </c>
      <c r="E55" s="29">
        <f t="shared" si="0"/>
        <v>100</v>
      </c>
    </row>
    <row r="56" spans="1:5" s="11" customFormat="1" ht="76.5" customHeight="1">
      <c r="A56" s="30" t="s">
        <v>71</v>
      </c>
      <c r="B56" s="25" t="s">
        <v>72</v>
      </c>
      <c r="C56" s="26">
        <v>314851</v>
      </c>
      <c r="D56" s="26">
        <v>314338</v>
      </c>
      <c r="E56" s="29">
        <f t="shared" si="0"/>
        <v>99.83706578667369</v>
      </c>
    </row>
    <row r="57" spans="1:5" s="11" customFormat="1" ht="74.25" customHeight="1">
      <c r="A57" s="30" t="s">
        <v>73</v>
      </c>
      <c r="B57" s="25" t="s">
        <v>74</v>
      </c>
      <c r="C57" s="26">
        <v>1201900</v>
      </c>
      <c r="D57" s="26">
        <v>981303.38</v>
      </c>
      <c r="E57" s="29">
        <f t="shared" si="0"/>
        <v>81.64600881936933</v>
      </c>
    </row>
    <row r="58" spans="1:5" s="11" customFormat="1" ht="76.5" customHeight="1">
      <c r="A58" s="30" t="s">
        <v>77</v>
      </c>
      <c r="B58" s="25" t="s">
        <v>78</v>
      </c>
      <c r="C58" s="26">
        <v>11868000</v>
      </c>
      <c r="D58" s="26">
        <v>11868000</v>
      </c>
      <c r="E58" s="29">
        <f t="shared" si="0"/>
        <v>100</v>
      </c>
    </row>
    <row r="59" spans="1:5" s="11" customFormat="1" ht="78" customHeight="1">
      <c r="A59" s="30" t="s">
        <v>79</v>
      </c>
      <c r="B59" s="25" t="s">
        <v>80</v>
      </c>
      <c r="C59" s="26">
        <v>108000000</v>
      </c>
      <c r="D59" s="26">
        <v>108000000</v>
      </c>
      <c r="E59" s="29">
        <f t="shared" si="0"/>
        <v>100</v>
      </c>
    </row>
    <row r="60" spans="1:5" s="11" customFormat="1" ht="77.25" customHeight="1">
      <c r="A60" s="30" t="s">
        <v>81</v>
      </c>
      <c r="B60" s="25" t="s">
        <v>82</v>
      </c>
      <c r="C60" s="26">
        <v>87510</v>
      </c>
      <c r="D60" s="26">
        <v>86984</v>
      </c>
      <c r="E60" s="29">
        <f t="shared" si="0"/>
        <v>99.39892583704719</v>
      </c>
    </row>
    <row r="61" spans="1:5" s="11" customFormat="1" ht="58.5" customHeight="1">
      <c r="A61" s="30" t="s">
        <v>83</v>
      </c>
      <c r="B61" s="25" t="s">
        <v>84</v>
      </c>
      <c r="C61" s="26">
        <v>161040891</v>
      </c>
      <c r="D61" s="26">
        <v>160997050</v>
      </c>
      <c r="E61" s="29">
        <f t="shared" si="0"/>
        <v>99.97277647948432</v>
      </c>
    </row>
    <row r="62" spans="1:5" s="11" customFormat="1" ht="78.75" customHeight="1">
      <c r="A62" s="30" t="s">
        <v>86</v>
      </c>
      <c r="B62" s="25" t="s">
        <v>85</v>
      </c>
      <c r="C62" s="26">
        <v>765878</v>
      </c>
      <c r="D62" s="26">
        <v>745927</v>
      </c>
      <c r="E62" s="29">
        <f t="shared" si="0"/>
        <v>97.39501591637311</v>
      </c>
    </row>
    <row r="63" spans="1:5" s="11" customFormat="1" ht="60.75" customHeight="1">
      <c r="A63" s="30" t="s">
        <v>87</v>
      </c>
      <c r="B63" s="25" t="s">
        <v>88</v>
      </c>
      <c r="C63" s="26">
        <v>779501</v>
      </c>
      <c r="D63" s="26">
        <v>749275</v>
      </c>
      <c r="E63" s="29">
        <f t="shared" si="0"/>
        <v>96.12239111944693</v>
      </c>
    </row>
    <row r="64" spans="1:5" s="11" customFormat="1" ht="98.25" customHeight="1">
      <c r="A64" s="30" t="s">
        <v>101</v>
      </c>
      <c r="B64" s="25" t="s">
        <v>102</v>
      </c>
      <c r="C64" s="26">
        <v>288539354</v>
      </c>
      <c r="D64" s="26">
        <v>288539354</v>
      </c>
      <c r="E64" s="29">
        <f t="shared" si="0"/>
        <v>100</v>
      </c>
    </row>
    <row r="65" spans="1:5" s="11" customFormat="1" ht="156" customHeight="1">
      <c r="A65" s="30" t="s">
        <v>103</v>
      </c>
      <c r="B65" s="25" t="s">
        <v>104</v>
      </c>
      <c r="C65" s="26">
        <v>487006623</v>
      </c>
      <c r="D65" s="26">
        <v>487006623</v>
      </c>
      <c r="E65" s="29">
        <f t="shared" si="0"/>
        <v>100</v>
      </c>
    </row>
    <row r="66" spans="1:5" s="11" customFormat="1" ht="60.75" customHeight="1">
      <c r="A66" s="30" t="s">
        <v>107</v>
      </c>
      <c r="B66" s="25" t="s">
        <v>106</v>
      </c>
      <c r="C66" s="26">
        <v>152322488</v>
      </c>
      <c r="D66" s="26">
        <v>152322488</v>
      </c>
      <c r="E66" s="29">
        <f t="shared" si="0"/>
        <v>100</v>
      </c>
    </row>
    <row r="67" spans="1:5" s="11" customFormat="1" ht="78" customHeight="1">
      <c r="A67" s="30" t="s">
        <v>122</v>
      </c>
      <c r="B67" s="25" t="s">
        <v>123</v>
      </c>
      <c r="C67" s="26">
        <v>491787</v>
      </c>
      <c r="D67" s="26">
        <v>491786.54</v>
      </c>
      <c r="E67" s="29">
        <f t="shared" si="0"/>
        <v>99.99990646357061</v>
      </c>
    </row>
    <row r="68" spans="1:5" s="11" customFormat="1" ht="76.5" customHeight="1">
      <c r="A68" s="32" t="s">
        <v>60</v>
      </c>
      <c r="B68" s="36" t="s">
        <v>59</v>
      </c>
      <c r="C68" s="26">
        <v>29011552</v>
      </c>
      <c r="D68" s="26">
        <v>29011552</v>
      </c>
      <c r="E68" s="29">
        <f t="shared" si="0"/>
        <v>100</v>
      </c>
    </row>
    <row r="69" spans="1:5" s="11" customFormat="1" ht="78.75" customHeight="1">
      <c r="A69" s="30" t="s">
        <v>108</v>
      </c>
      <c r="B69" s="36" t="s">
        <v>109</v>
      </c>
      <c r="C69" s="26">
        <v>3695479</v>
      </c>
      <c r="D69" s="26">
        <v>3695479</v>
      </c>
      <c r="E69" s="29">
        <f t="shared" si="0"/>
        <v>100</v>
      </c>
    </row>
    <row r="70" spans="1:5" s="11" customFormat="1" ht="79.5" customHeight="1">
      <c r="A70" s="30" t="s">
        <v>75</v>
      </c>
      <c r="B70" s="25" t="s">
        <v>76</v>
      </c>
      <c r="C70" s="26">
        <v>41337721</v>
      </c>
      <c r="D70" s="26">
        <v>41337720.71</v>
      </c>
      <c r="E70" s="29">
        <f t="shared" si="0"/>
        <v>99.99999929846157</v>
      </c>
    </row>
    <row r="71" spans="1:5" s="11" customFormat="1" ht="79.5" customHeight="1">
      <c r="A71" s="30" t="s">
        <v>140</v>
      </c>
      <c r="B71" s="25" t="s">
        <v>141</v>
      </c>
      <c r="C71" s="26">
        <v>480765</v>
      </c>
      <c r="D71" s="26">
        <v>203895</v>
      </c>
      <c r="E71" s="29">
        <f t="shared" si="0"/>
        <v>42.41053321269227</v>
      </c>
    </row>
    <row r="72" spans="1:5" s="11" customFormat="1" ht="59.25" customHeight="1">
      <c r="A72" s="32" t="s">
        <v>95</v>
      </c>
      <c r="B72" s="36" t="s">
        <v>96</v>
      </c>
      <c r="C72" s="26">
        <v>2398200</v>
      </c>
      <c r="D72" s="26">
        <v>2398200</v>
      </c>
      <c r="E72" s="29">
        <f t="shared" si="0"/>
        <v>100</v>
      </c>
    </row>
    <row r="73" spans="1:5" s="11" customFormat="1" ht="76.5" customHeight="1">
      <c r="A73" s="32" t="s">
        <v>49</v>
      </c>
      <c r="B73" s="36" t="s">
        <v>31</v>
      </c>
      <c r="C73" s="26">
        <v>7331090</v>
      </c>
      <c r="D73" s="26">
        <v>7331090</v>
      </c>
      <c r="E73" s="29">
        <f t="shared" si="0"/>
        <v>100</v>
      </c>
    </row>
    <row r="74" spans="1:5" s="11" customFormat="1" ht="39" customHeight="1">
      <c r="A74" s="32" t="s">
        <v>93</v>
      </c>
      <c r="B74" s="36" t="s">
        <v>94</v>
      </c>
      <c r="C74" s="26">
        <v>32822673</v>
      </c>
      <c r="D74" s="26">
        <v>32822673</v>
      </c>
      <c r="E74" s="29">
        <f t="shared" si="0"/>
        <v>100</v>
      </c>
    </row>
    <row r="75" spans="1:5" s="11" customFormat="1" ht="57" customHeight="1">
      <c r="A75" s="32" t="s">
        <v>97</v>
      </c>
      <c r="B75" s="36" t="s">
        <v>98</v>
      </c>
      <c r="C75" s="26">
        <v>969250</v>
      </c>
      <c r="D75" s="26">
        <v>969250</v>
      </c>
      <c r="E75" s="29">
        <f aca="true" t="shared" si="1" ref="E75:E85">D75/C75*100</f>
        <v>100</v>
      </c>
    </row>
    <row r="76" spans="1:5" s="11" customFormat="1" ht="75" customHeight="1">
      <c r="A76" s="32" t="s">
        <v>91</v>
      </c>
      <c r="B76" s="36" t="s">
        <v>92</v>
      </c>
      <c r="C76" s="26">
        <v>897701</v>
      </c>
      <c r="D76" s="26">
        <v>897701</v>
      </c>
      <c r="E76" s="29">
        <f t="shared" si="1"/>
        <v>100</v>
      </c>
    </row>
    <row r="77" spans="1:5" s="11" customFormat="1" ht="79.5" customHeight="1">
      <c r="A77" s="32" t="s">
        <v>89</v>
      </c>
      <c r="B77" s="36" t="s">
        <v>90</v>
      </c>
      <c r="C77" s="26">
        <v>28656</v>
      </c>
      <c r="D77" s="26">
        <v>27775</v>
      </c>
      <c r="E77" s="29">
        <f t="shared" si="1"/>
        <v>96.92560022333892</v>
      </c>
    </row>
    <row r="78" spans="1:5" s="11" customFormat="1" ht="99.75" customHeight="1">
      <c r="A78" s="32" t="s">
        <v>69</v>
      </c>
      <c r="B78" s="36" t="s">
        <v>70</v>
      </c>
      <c r="C78" s="26">
        <v>57647554</v>
      </c>
      <c r="D78" s="26">
        <v>57647477</v>
      </c>
      <c r="E78" s="29">
        <f t="shared" si="1"/>
        <v>99.99986642971876</v>
      </c>
    </row>
    <row r="79" spans="1:5" s="11" customFormat="1" ht="60.75" customHeight="1">
      <c r="A79" s="32" t="s">
        <v>111</v>
      </c>
      <c r="B79" s="36" t="s">
        <v>110</v>
      </c>
      <c r="C79" s="26">
        <v>5031233.64</v>
      </c>
      <c r="D79" s="26">
        <v>5031233.64</v>
      </c>
      <c r="E79" s="29">
        <f t="shared" si="1"/>
        <v>100</v>
      </c>
    </row>
    <row r="80" spans="1:5" s="11" customFormat="1" ht="31.5" customHeight="1">
      <c r="A80" s="30" t="s">
        <v>57</v>
      </c>
      <c r="B80" s="25" t="s">
        <v>58</v>
      </c>
      <c r="C80" s="26">
        <v>1215750</v>
      </c>
      <c r="D80" s="26">
        <v>1215750</v>
      </c>
      <c r="E80" s="29">
        <f t="shared" si="1"/>
        <v>100</v>
      </c>
    </row>
    <row r="81" spans="1:5" s="11" customFormat="1" ht="42.75" customHeight="1">
      <c r="A81" s="37" t="s">
        <v>158</v>
      </c>
      <c r="B81" s="38" t="s">
        <v>157</v>
      </c>
      <c r="C81" s="26"/>
      <c r="D81" s="26">
        <v>3010449.51</v>
      </c>
      <c r="E81" s="29"/>
    </row>
    <row r="82" spans="1:5" s="11" customFormat="1" ht="64.5" customHeight="1">
      <c r="A82" s="41" t="s">
        <v>156</v>
      </c>
      <c r="B82" s="42" t="s">
        <v>155</v>
      </c>
      <c r="C82" s="28">
        <f>C83+C84</f>
        <v>0</v>
      </c>
      <c r="D82" s="28">
        <f>D83+D84</f>
        <v>-140990055.95999998</v>
      </c>
      <c r="E82" s="28">
        <f>E83+E84</f>
        <v>0</v>
      </c>
    </row>
    <row r="83" spans="1:5" s="12" customFormat="1" ht="63" customHeight="1">
      <c r="A83" s="37" t="s">
        <v>152</v>
      </c>
      <c r="B83" s="38" t="s">
        <v>151</v>
      </c>
      <c r="C83" s="26"/>
      <c r="D83" s="26">
        <v>-134792785.48</v>
      </c>
      <c r="E83" s="29"/>
    </row>
    <row r="84" spans="1:5" s="12" customFormat="1" ht="62.25" customHeight="1">
      <c r="A84" s="37" t="s">
        <v>153</v>
      </c>
      <c r="B84" s="38" t="s">
        <v>154</v>
      </c>
      <c r="C84" s="26"/>
      <c r="D84" s="26">
        <v>-6197270.48</v>
      </c>
      <c r="E84" s="29"/>
    </row>
    <row r="85" spans="1:5" s="5" customFormat="1" ht="36.75" customHeight="1">
      <c r="A85" s="20"/>
      <c r="B85" s="20" t="s">
        <v>32</v>
      </c>
      <c r="C85" s="27">
        <f>C9+C28</f>
        <v>3177134164.81</v>
      </c>
      <c r="D85" s="27">
        <f>D9+D28</f>
        <v>3082252976.7100005</v>
      </c>
      <c r="E85" s="39">
        <f t="shared" si="1"/>
        <v>97.01362349909849</v>
      </c>
    </row>
    <row r="86" spans="1:3" ht="18.75">
      <c r="A86" s="4"/>
      <c r="B86" s="4"/>
      <c r="C86" s="4"/>
    </row>
    <row r="87" spans="1:3" ht="48" customHeight="1">
      <c r="A87" s="13"/>
      <c r="B87" s="4"/>
      <c r="C87" s="14"/>
    </row>
    <row r="88" ht="64.5" customHeight="1">
      <c r="C88" s="15"/>
    </row>
    <row r="96" ht="17.25" customHeight="1"/>
    <row r="97" ht="27.75" customHeight="1"/>
    <row r="98" ht="27.75" customHeight="1"/>
  </sheetData>
  <sheetProtection/>
  <mergeCells count="4">
    <mergeCell ref="A5:E5"/>
    <mergeCell ref="C1:E1"/>
    <mergeCell ref="C2:E2"/>
    <mergeCell ref="C3:E3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2018-04-23T14:02:33Z</cp:lastPrinted>
  <dcterms:created xsi:type="dcterms:W3CDTF">2003-11-18T13:38:27Z</dcterms:created>
  <dcterms:modified xsi:type="dcterms:W3CDTF">2018-05-29T12:36:19Z</dcterms:modified>
  <cp:category/>
  <cp:version/>
  <cp:contentType/>
  <cp:contentStatus/>
</cp:coreProperties>
</file>